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skiy\Documents\прайс для сайта\2021-07-22\"/>
    </mc:Choice>
  </mc:AlternateContent>
  <bookViews>
    <workbookView xWindow="-120" yWindow="-120" windowWidth="29040" windowHeight="15840" tabRatio="903"/>
  </bookViews>
  <sheets>
    <sheet name="Металлопрокат" sheetId="4" r:id="rId1"/>
  </sheets>
  <calcPr calcId="181029"/>
</workbook>
</file>

<file path=xl/calcChain.xml><?xml version="1.0" encoding="utf-8"?>
<calcChain xmlns="http://schemas.openxmlformats.org/spreadsheetml/2006/main">
  <c r="F33" i="4" l="1"/>
  <c r="F32" i="4"/>
  <c r="F31" i="4"/>
  <c r="F38" i="4"/>
  <c r="F22" i="4" l="1"/>
  <c r="F21" i="4"/>
  <c r="F20" i="4"/>
  <c r="F19" i="4"/>
  <c r="F23" i="4" l="1"/>
  <c r="F54" i="4" l="1"/>
  <c r="F55" i="4"/>
  <c r="F56" i="4"/>
  <c r="F57" i="4"/>
  <c r="F53" i="4"/>
  <c r="F50" i="4"/>
  <c r="F51" i="4"/>
  <c r="F52" i="4"/>
  <c r="F49" i="4"/>
  <c r="F58" i="4" l="1"/>
  <c r="F6" i="4" l="1"/>
  <c r="F7" i="4"/>
  <c r="F8" i="4"/>
  <c r="F9" i="4"/>
  <c r="F10" i="4"/>
  <c r="F11" i="4"/>
  <c r="F12" i="4"/>
  <c r="F13" i="4"/>
  <c r="F14" i="4"/>
  <c r="F15" i="4"/>
  <c r="F16" i="4"/>
  <c r="F25" i="4"/>
  <c r="F26" i="4"/>
  <c r="F27" i="4"/>
  <c r="F28" i="4"/>
  <c r="F29" i="4"/>
  <c r="F30" i="4"/>
  <c r="F34" i="4"/>
  <c r="F37" i="4"/>
  <c r="F39" i="4"/>
  <c r="F42" i="4"/>
  <c r="F43" i="4"/>
  <c r="F44" i="4"/>
  <c r="F45" i="4"/>
  <c r="F46" i="4"/>
  <c r="F5" i="4"/>
  <c r="F17" i="4" l="1"/>
  <c r="F47" i="4"/>
  <c r="F40" i="4"/>
  <c r="F35" i="4"/>
  <c r="F59" i="4" l="1"/>
</calcChain>
</file>

<file path=xl/sharedStrings.xml><?xml version="1.0" encoding="utf-8"?>
<sst xmlns="http://schemas.openxmlformats.org/spreadsheetml/2006/main" count="150" uniqueCount="104">
  <si>
    <t>Код</t>
  </si>
  <si>
    <t>Номенклатура</t>
  </si>
  <si>
    <t>Остаток</t>
  </si>
  <si>
    <t>Сумма</t>
  </si>
  <si>
    <t>Итого</t>
  </si>
  <si>
    <t>Сталь листовая ГК  5мм 1520*6010м Ст3, 1л.-350 кг</t>
  </si>
  <si>
    <t>Сталь листовая ГК  5мм 1615х6010  Ст3, 1л.-385кг</t>
  </si>
  <si>
    <t>Сталь листовая ХК  0,8мм 1000*2000 (1л-12,5 кг)</t>
  </si>
  <si>
    <t>Сталь листовая ХК  1,0мм 1000*2000 (1л-16кг)</t>
  </si>
  <si>
    <t>Сталь листовая ХК  1,0мм 1250*2500 (1л-24.5кг)</t>
  </si>
  <si>
    <t>Сталь листовая ХК  1,0мм 700*1700 (1л-9,3кг)</t>
  </si>
  <si>
    <t>Сталь листовая ХК  1,5мм 1000х2000) (1л-23,5кг)</t>
  </si>
  <si>
    <t>Сталь листовая ХК  1,5мм 1010х2015) (1л-24кг)</t>
  </si>
  <si>
    <t>Сталь листовая ХК  1,5мм 1200х2000) (1л-28.75кг)</t>
  </si>
  <si>
    <t>Сталь листовая ХК  1,5мм 1250*2000 (1л-29,5 кг)</t>
  </si>
  <si>
    <t>Сталь листовая ХК  1,8мм 1000х2000) (1л-29кг)</t>
  </si>
  <si>
    <t>Сталь полосовая  56*36  ГОСТ 103-76 (1м=15,75кг)</t>
  </si>
  <si>
    <t>Труба ВГП ДУ 15 *3,5 вн.диам L=Хм 1м=1,3кг</t>
  </si>
  <si>
    <t>Труба ф10* 1.5 х/д (0,31 кг/м)</t>
  </si>
  <si>
    <t>Труба ф14* 2,0 х/к б/ш  1 м- 0,65кг</t>
  </si>
  <si>
    <t>Труба ф18* 1,5 х/к б/ш  (1м=0,7кг)</t>
  </si>
  <si>
    <t>Труба ф22* 2,0 х/к б/ш Аз(1м=1,1кг)</t>
  </si>
  <si>
    <t>Труба ф34* 4 х/к б/ш (1м=2,96кг)</t>
  </si>
  <si>
    <t>Труба эл/св.  20*1,5 ГОСТ 10705-80 1м=0,85кг</t>
  </si>
  <si>
    <t>Сталь угловая125*125*9 (1м=17 кг)</t>
  </si>
  <si>
    <t>Сталь угловая140*90*10 ст.3 1м=17,5кг L=5,7-5,8 м</t>
  </si>
  <si>
    <t>Сталь шестигранник ф 12мм  ст.20 (1м=1,0кг),</t>
  </si>
  <si>
    <t>Сталь шестигранник ф 14мм  ст.20 (1м=1,35кг)</t>
  </si>
  <si>
    <t>Сталь шестигранник ф 17мм  ст.20 (1м=2кг) L=4,4м</t>
  </si>
  <si>
    <t>Сталь шестигранник ф 19мм  ст.20  (1м=2,5кг) L=4,75м</t>
  </si>
  <si>
    <t>Сталь шестигранник ф 24мм ст-20 (1м=3,95кг )</t>
  </si>
  <si>
    <t>831282</t>
  </si>
  <si>
    <t>831283</t>
  </si>
  <si>
    <t>683932 ОН</t>
  </si>
  <si>
    <t>831284</t>
  </si>
  <si>
    <t>831285</t>
  </si>
  <si>
    <t>831286</t>
  </si>
  <si>
    <t>831288</t>
  </si>
  <si>
    <t>831289</t>
  </si>
  <si>
    <t>831290</t>
  </si>
  <si>
    <t>831291</t>
  </si>
  <si>
    <t>831292</t>
  </si>
  <si>
    <t>831294</t>
  </si>
  <si>
    <t>669724 Аз82</t>
  </si>
  <si>
    <t>779577</t>
  </si>
  <si>
    <t>207803 Н0</t>
  </si>
  <si>
    <t>779600</t>
  </si>
  <si>
    <t>779586</t>
  </si>
  <si>
    <t>207789 Н0</t>
  </si>
  <si>
    <t>785008</t>
  </si>
  <si>
    <t>668362</t>
  </si>
  <si>
    <t>663378 Аз</t>
  </si>
  <si>
    <t>779584</t>
  </si>
  <si>
    <t>779582</t>
  </si>
  <si>
    <t>779581</t>
  </si>
  <si>
    <t>693531</t>
  </si>
  <si>
    <t>779583</t>
  </si>
  <si>
    <t>Металлопрокат</t>
  </si>
  <si>
    <t>кг</t>
  </si>
  <si>
    <t>кг.</t>
  </si>
  <si>
    <t>лист</t>
  </si>
  <si>
    <t>Латунь трубка Л-63 ф 10*1,5</t>
  </si>
  <si>
    <t>Латунь трубка Л-63 ф 12*1,5</t>
  </si>
  <si>
    <t>Латунь трубка Л-63 ф 14*1,5</t>
  </si>
  <si>
    <t>Латунь трубка Л-63 ф  8*1,5</t>
  </si>
  <si>
    <t>207622Н0</t>
  </si>
  <si>
    <t>207621Н0</t>
  </si>
  <si>
    <t>207620НО</t>
  </si>
  <si>
    <t xml:space="preserve">207833     </t>
  </si>
  <si>
    <t xml:space="preserve">207834     </t>
  </si>
  <si>
    <t xml:space="preserve">207835     </t>
  </si>
  <si>
    <t xml:space="preserve">207836     </t>
  </si>
  <si>
    <t xml:space="preserve">207837     </t>
  </si>
  <si>
    <t>Медная трубка ф 70*2,5 М3  1м=4,8кг</t>
  </si>
  <si>
    <t>Медная трубка ф 75*2,5 М3  1м=5,22кг</t>
  </si>
  <si>
    <t>Медная трубка ф 75*5,0 М3 1м=9,8кг</t>
  </si>
  <si>
    <t>Медная трубка ф 80*5,0 М3  1м=10,5кг</t>
  </si>
  <si>
    <t>Медная трубка ф 85*3,0 М3  1м=5,7кг</t>
  </si>
  <si>
    <t>Розничная цена Армада 51</t>
  </si>
  <si>
    <t>Кол-во</t>
  </si>
  <si>
    <t>Лист</t>
  </si>
  <si>
    <t>Ед. измерения</t>
  </si>
  <si>
    <t>Труба</t>
  </si>
  <si>
    <t>Шестигранник</t>
  </si>
  <si>
    <t>Уголок</t>
  </si>
  <si>
    <t>Цветной прокат</t>
  </si>
  <si>
    <t>Средняя рыночная цена</t>
  </si>
  <si>
    <t>Полоса</t>
  </si>
  <si>
    <t xml:space="preserve">Сталь полосовая  50*5мм (1м = 2,17 кг), L=3,0 м </t>
  </si>
  <si>
    <t>м.</t>
  </si>
  <si>
    <t>Сталь полосовая  40*5мм 1м=1.65 кг L=3 м</t>
  </si>
  <si>
    <t xml:space="preserve">851928     </t>
  </si>
  <si>
    <t xml:space="preserve">851927     </t>
  </si>
  <si>
    <t xml:space="preserve">856382     </t>
  </si>
  <si>
    <t>Сталь полосовая  40*4мм (1м = 1,35 кг), L=6,0 м</t>
  </si>
  <si>
    <t xml:space="preserve">833819     </t>
  </si>
  <si>
    <t>832139</t>
  </si>
  <si>
    <t xml:space="preserve">Сталь угловая200*200*25 (1м=75кг) </t>
  </si>
  <si>
    <t>805796</t>
  </si>
  <si>
    <t>669727</t>
  </si>
  <si>
    <t>805795</t>
  </si>
  <si>
    <t>Труба б/ш г/к 325*17  (1м=130кг)</t>
  </si>
  <si>
    <t>Труба б/ш г/к 325*20  (1м=150кг)</t>
  </si>
  <si>
    <t>Труба б/ш г/к 325*22  (1м=165кг)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</si>
</sst>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р.&quot;_-;\-* #,##0.00\ &quot;р.&quot;_-;_-* &quot;-&quot;??\ &quot;р.&quot;_-;_-@_-"/>
    <numFmt numFmtId="165" formatCode="#,##0.00\ &quot;р.&quot;"/>
    <numFmt numFmtId="166" formatCode="0.000"/>
    <numFmt numFmtId="167" formatCode="#,##0.00\ &quot;₽&quot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164" fontId="1" fillId="0" borderId="3" xfId="1" applyFont="1" applyFill="1" applyBorder="1" applyAlignment="1">
      <alignment horizontal="right" vertical="top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1" fillId="0" borderId="2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left"/>
    </xf>
    <xf numFmtId="165" fontId="1" fillId="0" borderId="2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right" vertical="top"/>
    </xf>
    <xf numFmtId="165" fontId="2" fillId="4" borderId="3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4" fillId="4" borderId="30" xfId="0" applyFont="1" applyFill="1" applyBorder="1"/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right" vertical="top"/>
    </xf>
    <xf numFmtId="165" fontId="2" fillId="0" borderId="10" xfId="0" applyNumberFormat="1" applyFont="1" applyFill="1" applyBorder="1" applyAlignment="1">
      <alignment horizontal="right" vertical="center"/>
    </xf>
    <xf numFmtId="167" fontId="4" fillId="0" borderId="25" xfId="0" applyNumberFormat="1" applyFont="1" applyBorder="1"/>
    <xf numFmtId="165" fontId="2" fillId="0" borderId="4" xfId="0" applyNumberFormat="1" applyFont="1" applyBorder="1" applyAlignment="1">
      <alignment horizontal="right" vertical="top"/>
    </xf>
    <xf numFmtId="167" fontId="3" fillId="0" borderId="26" xfId="0" applyNumberFormat="1" applyFont="1" applyBorder="1"/>
    <xf numFmtId="167" fontId="3" fillId="0" borderId="27" xfId="0" applyNumberFormat="1" applyFont="1" applyBorder="1"/>
    <xf numFmtId="167" fontId="6" fillId="0" borderId="25" xfId="0" applyNumberFormat="1" applyFont="1" applyBorder="1"/>
    <xf numFmtId="167" fontId="2" fillId="0" borderId="25" xfId="0" applyNumberFormat="1" applyFont="1" applyFill="1" applyBorder="1" applyAlignment="1">
      <alignment horizontal="left" vertical="center"/>
    </xf>
    <xf numFmtId="167" fontId="3" fillId="0" borderId="32" xfId="0" applyNumberFormat="1" applyFont="1" applyBorder="1"/>
    <xf numFmtId="49" fontId="1" fillId="0" borderId="7" xfId="0" applyNumberFormat="1" applyFont="1" applyBorder="1" applyAlignment="1"/>
    <xf numFmtId="0" fontId="1" fillId="3" borderId="3" xfId="0" applyFont="1" applyFill="1" applyBorder="1" applyAlignment="1">
      <alignment horizontal="left" vertical="top"/>
    </xf>
    <xf numFmtId="164" fontId="1" fillId="3" borderId="3" xfId="1" applyFont="1" applyFill="1" applyBorder="1" applyAlignment="1">
      <alignment horizontal="right" vertical="top"/>
    </xf>
    <xf numFmtId="2" fontId="1" fillId="3" borderId="3" xfId="0" applyNumberFormat="1" applyFont="1" applyFill="1" applyBorder="1" applyAlignment="1">
      <alignment horizontal="right" vertical="top"/>
    </xf>
    <xf numFmtId="49" fontId="1" fillId="0" borderId="24" xfId="0" applyNumberFormat="1" applyFont="1" applyBorder="1" applyAlignment="1"/>
    <xf numFmtId="0" fontId="1" fillId="3" borderId="1" xfId="0" applyFont="1" applyFill="1" applyBorder="1" applyAlignment="1">
      <alignment horizontal="left" vertical="top"/>
    </xf>
    <xf numFmtId="164" fontId="1" fillId="3" borderId="1" xfId="1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49" fontId="1" fillId="0" borderId="28" xfId="0" applyNumberFormat="1" applyFont="1" applyBorder="1" applyAlignment="1"/>
    <xf numFmtId="49" fontId="1" fillId="0" borderId="7" xfId="0" applyNumberFormat="1" applyFont="1" applyBorder="1" applyAlignment="1">
      <alignment vertical="center"/>
    </xf>
    <xf numFmtId="0" fontId="1" fillId="3" borderId="3" xfId="0" applyFont="1" applyFill="1" applyBorder="1" applyAlignment="1">
      <alignment horizontal="left" vertical="center"/>
    </xf>
    <xf numFmtId="164" fontId="1" fillId="3" borderId="3" xfId="1" applyFont="1" applyFill="1" applyBorder="1" applyAlignment="1">
      <alignment horizontal="right" vertical="center"/>
    </xf>
    <xf numFmtId="2" fontId="1" fillId="3" borderId="3" xfId="0" applyNumberFormat="1" applyFont="1" applyFill="1" applyBorder="1" applyAlignment="1">
      <alignment horizontal="right" vertical="center"/>
    </xf>
    <xf numFmtId="167" fontId="3" fillId="0" borderId="26" xfId="0" applyNumberFormat="1" applyFont="1" applyBorder="1" applyAlignment="1">
      <alignment vertical="center"/>
    </xf>
    <xf numFmtId="164" fontId="3" fillId="0" borderId="3" xfId="1" applyFont="1" applyBorder="1"/>
    <xf numFmtId="2" fontId="3" fillId="0" borderId="3" xfId="0" applyNumberFormat="1" applyFont="1" applyBorder="1"/>
    <xf numFmtId="0" fontId="1" fillId="0" borderId="7" xfId="0" applyNumberFormat="1" applyFont="1" applyFill="1" applyBorder="1" applyAlignment="1">
      <alignment horizontal="left" vertical="top"/>
    </xf>
    <xf numFmtId="0" fontId="1" fillId="0" borderId="3" xfId="0" applyNumberFormat="1" applyFont="1" applyFill="1" applyBorder="1" applyAlignment="1">
      <alignment horizontal="left" vertical="top"/>
    </xf>
    <xf numFmtId="0" fontId="1" fillId="0" borderId="3" xfId="0" applyNumberFormat="1" applyFont="1" applyFill="1" applyBorder="1" applyAlignment="1">
      <alignment horizontal="center" vertical="top"/>
    </xf>
    <xf numFmtId="166" fontId="1" fillId="0" borderId="3" xfId="0" applyNumberFormat="1" applyFont="1" applyFill="1" applyBorder="1" applyAlignment="1">
      <alignment horizontal="right" vertical="top"/>
    </xf>
    <xf numFmtId="0" fontId="1" fillId="0" borderId="24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center" vertical="top"/>
    </xf>
    <xf numFmtId="164" fontId="1" fillId="0" borderId="1" xfId="1" applyFont="1" applyFill="1" applyBorder="1" applyAlignment="1">
      <alignment horizontal="right" vertical="top"/>
    </xf>
    <xf numFmtId="166" fontId="1" fillId="0" borderId="1" xfId="0" applyNumberFormat="1" applyFont="1" applyFill="1" applyBorder="1" applyAlignment="1">
      <alignment horizontal="right" vertical="top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left" vertic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7" fillId="2" borderId="22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zoomScaleSheetLayoutView="100" workbookViewId="0">
      <pane xSplit="7" ySplit="3" topLeftCell="H4" activePane="bottomRight" state="frozenSplit"/>
      <selection pane="topRight" activeCell="H1" sqref="H1"/>
      <selection pane="bottomLeft" activeCell="A19" sqref="A19"/>
      <selection pane="bottomRight" sqref="A1:XFD3"/>
    </sheetView>
  </sheetViews>
  <sheetFormatPr defaultRowHeight="15" x14ac:dyDescent="0.25"/>
  <cols>
    <col min="1" max="1" width="11.42578125" bestFit="1" customWidth="1"/>
    <col min="2" max="2" width="50.140625" customWidth="1"/>
    <col min="3" max="3" width="13.42578125" style="6" customWidth="1"/>
    <col min="4" max="4" width="18.85546875" customWidth="1"/>
    <col min="5" max="5" width="11.42578125" customWidth="1"/>
    <col min="6" max="6" width="19" bestFit="1" customWidth="1"/>
    <col min="7" max="7" width="15.5703125" customWidth="1"/>
  </cols>
  <sheetData>
    <row r="1" spans="1:7" ht="27" thickBot="1" x14ac:dyDescent="0.3">
      <c r="A1" s="70" t="s">
        <v>57</v>
      </c>
      <c r="B1" s="71"/>
      <c r="C1" s="71"/>
      <c r="D1" s="71"/>
      <c r="E1" s="71"/>
      <c r="F1" s="71"/>
      <c r="G1" s="71"/>
    </row>
    <row r="2" spans="1:7" ht="15" customHeight="1" x14ac:dyDescent="0.25">
      <c r="A2" s="74" t="s">
        <v>0</v>
      </c>
      <c r="B2" s="76" t="s">
        <v>1</v>
      </c>
      <c r="C2" s="76" t="s">
        <v>81</v>
      </c>
      <c r="D2" s="78" t="s">
        <v>78</v>
      </c>
      <c r="E2" s="80" t="s">
        <v>2</v>
      </c>
      <c r="F2" s="81"/>
      <c r="G2" s="72" t="s">
        <v>86</v>
      </c>
    </row>
    <row r="3" spans="1:7" ht="33.75" customHeight="1" thickBot="1" x14ac:dyDescent="0.3">
      <c r="A3" s="75"/>
      <c r="B3" s="77"/>
      <c r="C3" s="77"/>
      <c r="D3" s="79"/>
      <c r="E3" s="14" t="s">
        <v>79</v>
      </c>
      <c r="F3" s="15" t="s">
        <v>3</v>
      </c>
      <c r="G3" s="73"/>
    </row>
    <row r="4" spans="1:7" ht="15.75" x14ac:dyDescent="0.25">
      <c r="A4" s="82" t="s">
        <v>80</v>
      </c>
      <c r="B4" s="83"/>
      <c r="C4" s="83"/>
      <c r="D4" s="83"/>
      <c r="E4" s="83"/>
      <c r="F4" s="83"/>
      <c r="G4" s="84"/>
    </row>
    <row r="5" spans="1:7" s="1" customFormat="1" ht="12.75" x14ac:dyDescent="0.2">
      <c r="A5" s="25" t="s">
        <v>31</v>
      </c>
      <c r="B5" s="26" t="s">
        <v>5</v>
      </c>
      <c r="C5" s="5" t="s">
        <v>60</v>
      </c>
      <c r="D5" s="27">
        <v>40000</v>
      </c>
      <c r="E5" s="28">
        <v>14</v>
      </c>
      <c r="F5" s="7">
        <f>D5*E5</f>
        <v>560000</v>
      </c>
      <c r="G5" s="20">
        <v>47250</v>
      </c>
    </row>
    <row r="6" spans="1:7" s="1" customFormat="1" ht="12.75" x14ac:dyDescent="0.2">
      <c r="A6" s="25" t="s">
        <v>32</v>
      </c>
      <c r="B6" s="26" t="s">
        <v>6</v>
      </c>
      <c r="C6" s="5" t="s">
        <v>60</v>
      </c>
      <c r="D6" s="27">
        <v>44000</v>
      </c>
      <c r="E6" s="28">
        <v>15</v>
      </c>
      <c r="F6" s="7">
        <f t="shared" ref="F6:F57" si="0">D6*E6</f>
        <v>660000</v>
      </c>
      <c r="G6" s="20">
        <v>51975</v>
      </c>
    </row>
    <row r="7" spans="1:7" s="1" customFormat="1" ht="12.75" x14ac:dyDescent="0.2">
      <c r="A7" s="25" t="s">
        <v>33</v>
      </c>
      <c r="B7" s="26" t="s">
        <v>6</v>
      </c>
      <c r="C7" s="5" t="s">
        <v>59</v>
      </c>
      <c r="D7" s="27">
        <v>115</v>
      </c>
      <c r="E7" s="28">
        <v>95</v>
      </c>
      <c r="F7" s="7">
        <f t="shared" si="0"/>
        <v>10925</v>
      </c>
      <c r="G7" s="20">
        <v>135</v>
      </c>
    </row>
    <row r="8" spans="1:7" s="1" customFormat="1" ht="12.75" x14ac:dyDescent="0.2">
      <c r="A8" s="25" t="s">
        <v>34</v>
      </c>
      <c r="B8" s="26" t="s">
        <v>7</v>
      </c>
      <c r="C8" s="5" t="s">
        <v>60</v>
      </c>
      <c r="D8" s="27">
        <v>1600</v>
      </c>
      <c r="E8" s="28">
        <v>113</v>
      </c>
      <c r="F8" s="7">
        <f t="shared" si="0"/>
        <v>180800</v>
      </c>
      <c r="G8" s="20">
        <v>1875</v>
      </c>
    </row>
    <row r="9" spans="1:7" s="1" customFormat="1" ht="12.75" x14ac:dyDescent="0.2">
      <c r="A9" s="25" t="s">
        <v>35</v>
      </c>
      <c r="B9" s="26" t="s">
        <v>8</v>
      </c>
      <c r="C9" s="5" t="s">
        <v>60</v>
      </c>
      <c r="D9" s="27">
        <v>2300</v>
      </c>
      <c r="E9" s="28">
        <v>524</v>
      </c>
      <c r="F9" s="7">
        <f t="shared" si="0"/>
        <v>1205200</v>
      </c>
      <c r="G9" s="20">
        <v>2720</v>
      </c>
    </row>
    <row r="10" spans="1:7" s="1" customFormat="1" ht="12.75" x14ac:dyDescent="0.2">
      <c r="A10" s="25" t="s">
        <v>36</v>
      </c>
      <c r="B10" s="26" t="s">
        <v>9</v>
      </c>
      <c r="C10" s="5" t="s">
        <v>60</v>
      </c>
      <c r="D10" s="27">
        <v>3500</v>
      </c>
      <c r="E10" s="28">
        <v>119</v>
      </c>
      <c r="F10" s="7">
        <f t="shared" si="0"/>
        <v>416500</v>
      </c>
      <c r="G10" s="20">
        <v>4165</v>
      </c>
    </row>
    <row r="11" spans="1:7" s="1" customFormat="1" ht="12.75" x14ac:dyDescent="0.2">
      <c r="A11" s="25" t="s">
        <v>37</v>
      </c>
      <c r="B11" s="26" t="s">
        <v>10</v>
      </c>
      <c r="C11" s="5" t="s">
        <v>60</v>
      </c>
      <c r="D11" s="27">
        <v>1300</v>
      </c>
      <c r="E11" s="28">
        <v>61</v>
      </c>
      <c r="F11" s="7">
        <f t="shared" si="0"/>
        <v>79300</v>
      </c>
      <c r="G11" s="20">
        <v>1581</v>
      </c>
    </row>
    <row r="12" spans="1:7" s="1" customFormat="1" ht="12.75" x14ac:dyDescent="0.2">
      <c r="A12" s="25" t="s">
        <v>38</v>
      </c>
      <c r="B12" s="26" t="s">
        <v>11</v>
      </c>
      <c r="C12" s="5" t="s">
        <v>60</v>
      </c>
      <c r="D12" s="27">
        <v>3400</v>
      </c>
      <c r="E12" s="28">
        <v>33</v>
      </c>
      <c r="F12" s="7">
        <f t="shared" si="0"/>
        <v>112200</v>
      </c>
      <c r="G12" s="20">
        <v>3995</v>
      </c>
    </row>
    <row r="13" spans="1:7" s="1" customFormat="1" ht="12.75" x14ac:dyDescent="0.2">
      <c r="A13" s="25" t="s">
        <v>39</v>
      </c>
      <c r="B13" s="26" t="s">
        <v>12</v>
      </c>
      <c r="C13" s="5" t="s">
        <v>60</v>
      </c>
      <c r="D13" s="27">
        <v>3500</v>
      </c>
      <c r="E13" s="28">
        <v>29</v>
      </c>
      <c r="F13" s="7">
        <f t="shared" si="0"/>
        <v>101500</v>
      </c>
      <c r="G13" s="20">
        <v>4080</v>
      </c>
    </row>
    <row r="14" spans="1:7" s="1" customFormat="1" ht="12.75" x14ac:dyDescent="0.2">
      <c r="A14" s="25" t="s">
        <v>40</v>
      </c>
      <c r="B14" s="26" t="s">
        <v>13</v>
      </c>
      <c r="C14" s="5" t="s">
        <v>60</v>
      </c>
      <c r="D14" s="27">
        <v>4100</v>
      </c>
      <c r="E14" s="28">
        <v>57</v>
      </c>
      <c r="F14" s="7">
        <f t="shared" si="0"/>
        <v>233700</v>
      </c>
      <c r="G14" s="20">
        <v>4888</v>
      </c>
    </row>
    <row r="15" spans="1:7" s="1" customFormat="1" ht="12.75" x14ac:dyDescent="0.2">
      <c r="A15" s="25" t="s">
        <v>41</v>
      </c>
      <c r="B15" s="26" t="s">
        <v>14</v>
      </c>
      <c r="C15" s="5" t="s">
        <v>60</v>
      </c>
      <c r="D15" s="27">
        <v>4200</v>
      </c>
      <c r="E15" s="28">
        <v>67</v>
      </c>
      <c r="F15" s="7">
        <f t="shared" si="0"/>
        <v>281400</v>
      </c>
      <c r="G15" s="20">
        <v>5015</v>
      </c>
    </row>
    <row r="16" spans="1:7" s="1" customFormat="1" ht="12.75" x14ac:dyDescent="0.2">
      <c r="A16" s="25" t="s">
        <v>42</v>
      </c>
      <c r="B16" s="26" t="s">
        <v>15</v>
      </c>
      <c r="C16" s="5" t="s">
        <v>60</v>
      </c>
      <c r="D16" s="27">
        <v>4200</v>
      </c>
      <c r="E16" s="28">
        <v>15</v>
      </c>
      <c r="F16" s="7">
        <f t="shared" si="0"/>
        <v>63000</v>
      </c>
      <c r="G16" s="20">
        <v>4930</v>
      </c>
    </row>
    <row r="17" spans="1:7" s="1" customFormat="1" ht="16.5" thickBot="1" x14ac:dyDescent="0.3">
      <c r="A17" s="85" t="s">
        <v>4</v>
      </c>
      <c r="B17" s="86"/>
      <c r="C17" s="86"/>
      <c r="D17" s="86"/>
      <c r="E17" s="87"/>
      <c r="F17" s="16">
        <f>SUM(F5:F16)</f>
        <v>3904525</v>
      </c>
      <c r="G17" s="18"/>
    </row>
    <row r="18" spans="1:7" s="1" customFormat="1" ht="16.5" thickBot="1" x14ac:dyDescent="0.3">
      <c r="A18" s="56" t="s">
        <v>87</v>
      </c>
      <c r="B18" s="57"/>
      <c r="C18" s="57"/>
      <c r="D18" s="57"/>
      <c r="E18" s="57"/>
      <c r="F18" s="57"/>
      <c r="G18" s="58"/>
    </row>
    <row r="19" spans="1:7" s="1" customFormat="1" ht="12.75" x14ac:dyDescent="0.2">
      <c r="A19" s="25" t="s">
        <v>91</v>
      </c>
      <c r="B19" s="26" t="s">
        <v>88</v>
      </c>
      <c r="C19" s="5" t="s">
        <v>89</v>
      </c>
      <c r="D19" s="27">
        <v>174</v>
      </c>
      <c r="E19" s="28">
        <v>873</v>
      </c>
      <c r="F19" s="7">
        <f>PRODUCT(E19,D19)</f>
        <v>151902</v>
      </c>
      <c r="G19" s="24">
        <v>293</v>
      </c>
    </row>
    <row r="20" spans="1:7" s="1" customFormat="1" ht="12.75" x14ac:dyDescent="0.2">
      <c r="A20" s="25" t="s">
        <v>92</v>
      </c>
      <c r="B20" s="26" t="s">
        <v>90</v>
      </c>
      <c r="C20" s="5" t="s">
        <v>89</v>
      </c>
      <c r="D20" s="27">
        <v>128</v>
      </c>
      <c r="E20" s="28">
        <v>1161</v>
      </c>
      <c r="F20" s="10">
        <f>PRODUCT(E20,D20)</f>
        <v>148608</v>
      </c>
      <c r="G20" s="20">
        <v>223</v>
      </c>
    </row>
    <row r="21" spans="1:7" s="1" customFormat="1" ht="12.75" x14ac:dyDescent="0.2">
      <c r="A21" s="29" t="s">
        <v>93</v>
      </c>
      <c r="B21" s="30" t="s">
        <v>16</v>
      </c>
      <c r="C21" s="12" t="s">
        <v>89</v>
      </c>
      <c r="D21" s="31">
        <v>1272</v>
      </c>
      <c r="E21" s="32">
        <v>360</v>
      </c>
      <c r="F21" s="10">
        <f>PRODUCT(E21,D21)</f>
        <v>457920</v>
      </c>
      <c r="G21" s="21">
        <v>2125</v>
      </c>
    </row>
    <row r="22" spans="1:7" s="1" customFormat="1" ht="12.75" x14ac:dyDescent="0.2">
      <c r="A22" s="33" t="s">
        <v>95</v>
      </c>
      <c r="B22" s="26" t="s">
        <v>94</v>
      </c>
      <c r="C22" s="5" t="s">
        <v>89</v>
      </c>
      <c r="D22" s="27">
        <v>159</v>
      </c>
      <c r="E22" s="28">
        <v>33</v>
      </c>
      <c r="F22" s="7">
        <f>PRODUCT(E22,D22)</f>
        <v>5247</v>
      </c>
      <c r="G22" s="20">
        <v>182</v>
      </c>
    </row>
    <row r="23" spans="1:7" s="1" customFormat="1" ht="16.5" customHeight="1" thickBot="1" x14ac:dyDescent="0.25">
      <c r="A23" s="67" t="s">
        <v>4</v>
      </c>
      <c r="B23" s="68"/>
      <c r="C23" s="68"/>
      <c r="D23" s="68"/>
      <c r="E23" s="69"/>
      <c r="F23" s="17">
        <f>SUM(F19:F22)</f>
        <v>763677</v>
      </c>
      <c r="G23" s="23"/>
    </row>
    <row r="24" spans="1:7" s="1" customFormat="1" ht="15.75" x14ac:dyDescent="0.25">
      <c r="A24" s="56" t="s">
        <v>82</v>
      </c>
      <c r="B24" s="57"/>
      <c r="C24" s="57"/>
      <c r="D24" s="57"/>
      <c r="E24" s="57"/>
      <c r="F24" s="57"/>
      <c r="G24" s="58"/>
    </row>
    <row r="25" spans="1:7" s="1" customFormat="1" ht="12.75" x14ac:dyDescent="0.2">
      <c r="A25" s="25" t="s">
        <v>43</v>
      </c>
      <c r="B25" s="26" t="s">
        <v>17</v>
      </c>
      <c r="C25" s="5" t="s">
        <v>59</v>
      </c>
      <c r="D25" s="27">
        <v>84</v>
      </c>
      <c r="E25" s="28">
        <v>3642.68</v>
      </c>
      <c r="F25" s="7">
        <f t="shared" si="0"/>
        <v>305985.12</v>
      </c>
      <c r="G25" s="20">
        <v>138</v>
      </c>
    </row>
    <row r="26" spans="1:7" s="1" customFormat="1" ht="12.75" x14ac:dyDescent="0.2">
      <c r="A26" s="25" t="s">
        <v>44</v>
      </c>
      <c r="B26" s="26" t="s">
        <v>18</v>
      </c>
      <c r="C26" s="5" t="s">
        <v>59</v>
      </c>
      <c r="D26" s="27">
        <v>258</v>
      </c>
      <c r="E26" s="28">
        <v>60.83</v>
      </c>
      <c r="F26" s="7">
        <f t="shared" si="0"/>
        <v>15694.14</v>
      </c>
      <c r="G26" s="20">
        <v>430</v>
      </c>
    </row>
    <row r="27" spans="1:7" s="1" customFormat="1" ht="12.75" x14ac:dyDescent="0.2">
      <c r="A27" s="25" t="s">
        <v>45</v>
      </c>
      <c r="B27" s="26" t="s">
        <v>19</v>
      </c>
      <c r="C27" s="5" t="s">
        <v>59</v>
      </c>
      <c r="D27" s="27">
        <v>210</v>
      </c>
      <c r="E27" s="28">
        <v>138.87</v>
      </c>
      <c r="F27" s="7">
        <f t="shared" si="0"/>
        <v>29162.7</v>
      </c>
      <c r="G27" s="20">
        <v>350</v>
      </c>
    </row>
    <row r="28" spans="1:7" s="1" customFormat="1" ht="12.75" x14ac:dyDescent="0.2">
      <c r="A28" s="25" t="s">
        <v>46</v>
      </c>
      <c r="B28" s="26" t="s">
        <v>20</v>
      </c>
      <c r="C28" s="5" t="s">
        <v>59</v>
      </c>
      <c r="D28" s="27">
        <v>210</v>
      </c>
      <c r="E28" s="28">
        <v>51.8</v>
      </c>
      <c r="F28" s="7">
        <f t="shared" si="0"/>
        <v>10878</v>
      </c>
      <c r="G28" s="20">
        <v>350</v>
      </c>
    </row>
    <row r="29" spans="1:7" s="1" customFormat="1" ht="12.75" x14ac:dyDescent="0.2">
      <c r="A29" s="25" t="s">
        <v>47</v>
      </c>
      <c r="B29" s="26" t="s">
        <v>21</v>
      </c>
      <c r="C29" s="5" t="s">
        <v>59</v>
      </c>
      <c r="D29" s="27">
        <v>180</v>
      </c>
      <c r="E29" s="28">
        <v>143.5</v>
      </c>
      <c r="F29" s="7">
        <f t="shared" si="0"/>
        <v>25830</v>
      </c>
      <c r="G29" s="20">
        <v>300</v>
      </c>
    </row>
    <row r="30" spans="1:7" s="1" customFormat="1" ht="12.75" x14ac:dyDescent="0.2">
      <c r="A30" s="25" t="s">
        <v>48</v>
      </c>
      <c r="B30" s="26" t="s">
        <v>22</v>
      </c>
      <c r="C30" s="5" t="s">
        <v>59</v>
      </c>
      <c r="D30" s="27">
        <v>150</v>
      </c>
      <c r="E30" s="28">
        <v>2713.28</v>
      </c>
      <c r="F30" s="7">
        <f t="shared" si="0"/>
        <v>406992.00000000006</v>
      </c>
      <c r="G30" s="20">
        <v>250</v>
      </c>
    </row>
    <row r="31" spans="1:7" s="1" customFormat="1" ht="12.75" x14ac:dyDescent="0.2">
      <c r="A31" s="29" t="s">
        <v>49</v>
      </c>
      <c r="B31" s="30" t="s">
        <v>23</v>
      </c>
      <c r="C31" s="12" t="s">
        <v>59</v>
      </c>
      <c r="D31" s="31">
        <v>81</v>
      </c>
      <c r="E31" s="32">
        <v>41.62</v>
      </c>
      <c r="F31" s="10">
        <f t="shared" ref="F31:F33" si="1">D31*E31</f>
        <v>3371.22</v>
      </c>
      <c r="G31" s="21">
        <v>135</v>
      </c>
    </row>
    <row r="32" spans="1:7" s="1" customFormat="1" ht="12.75" x14ac:dyDescent="0.2">
      <c r="A32" s="29" t="s">
        <v>98</v>
      </c>
      <c r="B32" s="30" t="s">
        <v>101</v>
      </c>
      <c r="C32" s="12" t="s">
        <v>59</v>
      </c>
      <c r="D32" s="31">
        <v>78</v>
      </c>
      <c r="E32" s="32">
        <v>1300</v>
      </c>
      <c r="F32" s="10">
        <f t="shared" si="1"/>
        <v>101400</v>
      </c>
      <c r="G32" s="21">
        <v>130</v>
      </c>
    </row>
    <row r="33" spans="1:7" s="1" customFormat="1" ht="12.75" x14ac:dyDescent="0.2">
      <c r="A33" s="29" t="s">
        <v>99</v>
      </c>
      <c r="B33" s="30" t="s">
        <v>102</v>
      </c>
      <c r="C33" s="12" t="s">
        <v>59</v>
      </c>
      <c r="D33" s="31">
        <v>78</v>
      </c>
      <c r="E33" s="32">
        <v>2971</v>
      </c>
      <c r="F33" s="10">
        <f t="shared" si="1"/>
        <v>231738</v>
      </c>
      <c r="G33" s="21">
        <v>130</v>
      </c>
    </row>
    <row r="34" spans="1:7" s="1" customFormat="1" ht="12.75" x14ac:dyDescent="0.2">
      <c r="A34" s="29" t="s">
        <v>100</v>
      </c>
      <c r="B34" s="30" t="s">
        <v>103</v>
      </c>
      <c r="C34" s="12" t="s">
        <v>59</v>
      </c>
      <c r="D34" s="31">
        <v>78</v>
      </c>
      <c r="E34" s="32">
        <v>1494</v>
      </c>
      <c r="F34" s="10">
        <f t="shared" si="0"/>
        <v>116532</v>
      </c>
      <c r="G34" s="21">
        <v>130</v>
      </c>
    </row>
    <row r="35" spans="1:7" s="1" customFormat="1" ht="16.5" thickBot="1" x14ac:dyDescent="0.3">
      <c r="A35" s="64" t="s">
        <v>4</v>
      </c>
      <c r="B35" s="65"/>
      <c r="C35" s="65"/>
      <c r="D35" s="65"/>
      <c r="E35" s="66"/>
      <c r="F35" s="16">
        <f>SUM(F25:F34)</f>
        <v>1247583.1800000002</v>
      </c>
      <c r="G35" s="22"/>
    </row>
    <row r="36" spans="1:7" s="1" customFormat="1" ht="15.75" x14ac:dyDescent="0.25">
      <c r="A36" s="59" t="s">
        <v>84</v>
      </c>
      <c r="B36" s="58"/>
      <c r="C36" s="58"/>
      <c r="D36" s="58"/>
      <c r="E36" s="58"/>
      <c r="F36" s="58"/>
      <c r="G36" s="58"/>
    </row>
    <row r="37" spans="1:7" s="1" customFormat="1" ht="12.75" x14ac:dyDescent="0.2">
      <c r="A37" s="25" t="s">
        <v>50</v>
      </c>
      <c r="B37" s="26" t="s">
        <v>24</v>
      </c>
      <c r="C37" s="5" t="s">
        <v>59</v>
      </c>
      <c r="D37" s="27">
        <v>66</v>
      </c>
      <c r="E37" s="28">
        <v>68</v>
      </c>
      <c r="F37" s="7">
        <f t="shared" si="0"/>
        <v>4488</v>
      </c>
      <c r="G37" s="20">
        <v>110</v>
      </c>
    </row>
    <row r="38" spans="1:7" s="1" customFormat="1" ht="12.75" x14ac:dyDescent="0.2">
      <c r="A38" s="29" t="s">
        <v>51</v>
      </c>
      <c r="B38" s="30" t="s">
        <v>25</v>
      </c>
      <c r="C38" s="12" t="s">
        <v>59</v>
      </c>
      <c r="D38" s="31">
        <v>66</v>
      </c>
      <c r="E38" s="32">
        <v>2764</v>
      </c>
      <c r="F38" s="10">
        <f t="shared" ref="F38" si="2">D38*E38</f>
        <v>182424</v>
      </c>
      <c r="G38" s="21">
        <v>110</v>
      </c>
    </row>
    <row r="39" spans="1:7" s="1" customFormat="1" ht="12.75" x14ac:dyDescent="0.2">
      <c r="A39" s="29" t="s">
        <v>96</v>
      </c>
      <c r="B39" s="30" t="s">
        <v>97</v>
      </c>
      <c r="C39" s="12" t="s">
        <v>89</v>
      </c>
      <c r="D39" s="31">
        <v>4950</v>
      </c>
      <c r="E39" s="32">
        <v>40</v>
      </c>
      <c r="F39" s="10">
        <f t="shared" si="0"/>
        <v>198000</v>
      </c>
      <c r="G39" s="21">
        <v>8250</v>
      </c>
    </row>
    <row r="40" spans="1:7" s="1" customFormat="1" ht="16.5" thickBot="1" x14ac:dyDescent="0.3">
      <c r="A40" s="64" t="s">
        <v>4</v>
      </c>
      <c r="B40" s="65"/>
      <c r="C40" s="65"/>
      <c r="D40" s="65"/>
      <c r="E40" s="66"/>
      <c r="F40" s="16">
        <f>SUM(F37:F39)</f>
        <v>384912</v>
      </c>
      <c r="G40" s="22"/>
    </row>
    <row r="41" spans="1:7" s="1" customFormat="1" ht="15.75" x14ac:dyDescent="0.25">
      <c r="A41" s="60" t="s">
        <v>83</v>
      </c>
      <c r="B41" s="61"/>
      <c r="C41" s="61"/>
      <c r="D41" s="61"/>
      <c r="E41" s="61"/>
      <c r="F41" s="61"/>
      <c r="G41" s="61"/>
    </row>
    <row r="42" spans="1:7" s="1" customFormat="1" ht="12.75" x14ac:dyDescent="0.2">
      <c r="A42" s="25" t="s">
        <v>52</v>
      </c>
      <c r="B42" s="26" t="s">
        <v>26</v>
      </c>
      <c r="C42" s="5" t="s">
        <v>59</v>
      </c>
      <c r="D42" s="27">
        <v>72</v>
      </c>
      <c r="E42" s="28">
        <v>632</v>
      </c>
      <c r="F42" s="7">
        <f t="shared" si="0"/>
        <v>45504</v>
      </c>
      <c r="G42" s="20">
        <v>120</v>
      </c>
    </row>
    <row r="43" spans="1:7" s="1" customFormat="1" ht="12.75" x14ac:dyDescent="0.2">
      <c r="A43" s="25" t="s">
        <v>53</v>
      </c>
      <c r="B43" s="26" t="s">
        <v>27</v>
      </c>
      <c r="C43" s="5" t="s">
        <v>59</v>
      </c>
      <c r="D43" s="27">
        <v>72</v>
      </c>
      <c r="E43" s="28">
        <v>579.79</v>
      </c>
      <c r="F43" s="7">
        <f t="shared" si="0"/>
        <v>41744.879999999997</v>
      </c>
      <c r="G43" s="20">
        <v>120</v>
      </c>
    </row>
    <row r="44" spans="1:7" s="1" customFormat="1" ht="12.75" x14ac:dyDescent="0.2">
      <c r="A44" s="25" t="s">
        <v>54</v>
      </c>
      <c r="B44" s="26" t="s">
        <v>28</v>
      </c>
      <c r="C44" s="5" t="s">
        <v>59</v>
      </c>
      <c r="D44" s="27">
        <v>72</v>
      </c>
      <c r="E44" s="28">
        <v>506.22</v>
      </c>
      <c r="F44" s="7">
        <f t="shared" si="0"/>
        <v>36447.840000000004</v>
      </c>
      <c r="G44" s="20">
        <v>120</v>
      </c>
    </row>
    <row r="45" spans="1:7" s="1" customFormat="1" ht="12.75" x14ac:dyDescent="0.2">
      <c r="A45" s="34" t="s">
        <v>55</v>
      </c>
      <c r="B45" s="35" t="s">
        <v>29</v>
      </c>
      <c r="C45" s="5" t="s">
        <v>59</v>
      </c>
      <c r="D45" s="36">
        <v>72</v>
      </c>
      <c r="E45" s="37">
        <v>226.48</v>
      </c>
      <c r="F45" s="9">
        <f t="shared" si="0"/>
        <v>16306.56</v>
      </c>
      <c r="G45" s="38">
        <v>120</v>
      </c>
    </row>
    <row r="46" spans="1:7" s="1" customFormat="1" ht="12.75" x14ac:dyDescent="0.2">
      <c r="A46" s="25" t="s">
        <v>56</v>
      </c>
      <c r="B46" s="26" t="s">
        <v>30</v>
      </c>
      <c r="C46" s="5" t="s">
        <v>59</v>
      </c>
      <c r="D46" s="27">
        <v>90</v>
      </c>
      <c r="E46" s="28">
        <v>8</v>
      </c>
      <c r="F46" s="7">
        <f t="shared" si="0"/>
        <v>720</v>
      </c>
      <c r="G46" s="20">
        <v>120</v>
      </c>
    </row>
    <row r="47" spans="1:7" s="1" customFormat="1" ht="18.75" customHeight="1" thickBot="1" x14ac:dyDescent="0.3">
      <c r="A47" s="62" t="s">
        <v>4</v>
      </c>
      <c r="B47" s="63"/>
      <c r="C47" s="63"/>
      <c r="D47" s="63"/>
      <c r="E47" s="63"/>
      <c r="F47" s="19">
        <f>SUM(F42:F46)</f>
        <v>140723.28</v>
      </c>
      <c r="G47" s="18"/>
    </row>
    <row r="48" spans="1:7" s="1" customFormat="1" ht="18.75" customHeight="1" x14ac:dyDescent="0.25">
      <c r="A48" s="56" t="s">
        <v>85</v>
      </c>
      <c r="B48" s="57"/>
      <c r="C48" s="57"/>
      <c r="D48" s="57"/>
      <c r="E48" s="57"/>
      <c r="F48" s="57"/>
      <c r="G48" s="57"/>
    </row>
    <row r="49" spans="1:7" x14ac:dyDescent="0.25">
      <c r="A49" s="8">
        <v>207687</v>
      </c>
      <c r="B49" s="4" t="s">
        <v>61</v>
      </c>
      <c r="C49" s="5" t="s">
        <v>58</v>
      </c>
      <c r="D49" s="39">
        <v>834</v>
      </c>
      <c r="E49" s="40">
        <v>41.62</v>
      </c>
      <c r="F49" s="7">
        <f t="shared" si="0"/>
        <v>34711.079999999994</v>
      </c>
      <c r="G49" s="20">
        <v>1020</v>
      </c>
    </row>
    <row r="50" spans="1:7" x14ac:dyDescent="0.25">
      <c r="A50" s="8" t="s">
        <v>65</v>
      </c>
      <c r="B50" s="4" t="s">
        <v>62</v>
      </c>
      <c r="C50" s="5" t="s">
        <v>58</v>
      </c>
      <c r="D50" s="39">
        <v>834</v>
      </c>
      <c r="E50" s="40">
        <v>80.349999999999994</v>
      </c>
      <c r="F50" s="7">
        <f t="shared" si="0"/>
        <v>67011.899999999994</v>
      </c>
      <c r="G50" s="20">
        <v>1020</v>
      </c>
    </row>
    <row r="51" spans="1:7" x14ac:dyDescent="0.25">
      <c r="A51" s="8" t="s">
        <v>66</v>
      </c>
      <c r="B51" s="4" t="s">
        <v>63</v>
      </c>
      <c r="C51" s="5" t="s">
        <v>58</v>
      </c>
      <c r="D51" s="39">
        <v>834</v>
      </c>
      <c r="E51" s="40">
        <v>16</v>
      </c>
      <c r="F51" s="7">
        <f t="shared" si="0"/>
        <v>13344</v>
      </c>
      <c r="G51" s="20">
        <v>1020</v>
      </c>
    </row>
    <row r="52" spans="1:7" x14ac:dyDescent="0.25">
      <c r="A52" s="8" t="s">
        <v>67</v>
      </c>
      <c r="B52" s="4" t="s">
        <v>64</v>
      </c>
      <c r="C52" s="5" t="s">
        <v>58</v>
      </c>
      <c r="D52" s="39">
        <v>834</v>
      </c>
      <c r="E52" s="40">
        <v>85.91</v>
      </c>
      <c r="F52" s="7">
        <f t="shared" si="0"/>
        <v>71648.94</v>
      </c>
      <c r="G52" s="20">
        <v>1020</v>
      </c>
    </row>
    <row r="53" spans="1:7" x14ac:dyDescent="0.25">
      <c r="A53" s="41" t="s">
        <v>68</v>
      </c>
      <c r="B53" s="42" t="s">
        <v>73</v>
      </c>
      <c r="C53" s="43" t="s">
        <v>58</v>
      </c>
      <c r="D53" s="3">
        <v>910</v>
      </c>
      <c r="E53" s="44">
        <v>540.79999999999995</v>
      </c>
      <c r="F53" s="7">
        <f t="shared" si="0"/>
        <v>492127.99999999994</v>
      </c>
      <c r="G53" s="20">
        <v>1260</v>
      </c>
    </row>
    <row r="54" spans="1:7" x14ac:dyDescent="0.25">
      <c r="A54" s="41" t="s">
        <v>69</v>
      </c>
      <c r="B54" s="42" t="s">
        <v>74</v>
      </c>
      <c r="C54" s="43" t="s">
        <v>58</v>
      </c>
      <c r="D54" s="3">
        <v>910</v>
      </c>
      <c r="E54" s="44">
        <v>662.8</v>
      </c>
      <c r="F54" s="7">
        <f t="shared" si="0"/>
        <v>603148</v>
      </c>
      <c r="G54" s="20">
        <v>1260</v>
      </c>
    </row>
    <row r="55" spans="1:7" x14ac:dyDescent="0.25">
      <c r="A55" s="41" t="s">
        <v>70</v>
      </c>
      <c r="B55" s="42" t="s">
        <v>75</v>
      </c>
      <c r="C55" s="43" t="s">
        <v>58</v>
      </c>
      <c r="D55" s="3">
        <v>910</v>
      </c>
      <c r="E55" s="44">
        <v>193.42599999999999</v>
      </c>
      <c r="F55" s="7">
        <f t="shared" si="0"/>
        <v>176017.65999999997</v>
      </c>
      <c r="G55" s="20">
        <v>1260</v>
      </c>
    </row>
    <row r="56" spans="1:7" x14ac:dyDescent="0.25">
      <c r="A56" s="41" t="s">
        <v>71</v>
      </c>
      <c r="B56" s="42" t="s">
        <v>76</v>
      </c>
      <c r="C56" s="43" t="s">
        <v>58</v>
      </c>
      <c r="D56" s="3">
        <v>642</v>
      </c>
      <c r="E56" s="44">
        <v>14.7</v>
      </c>
      <c r="F56" s="7">
        <f t="shared" si="0"/>
        <v>9437.4</v>
      </c>
      <c r="G56" s="20">
        <v>1260</v>
      </c>
    </row>
    <row r="57" spans="1:7" x14ac:dyDescent="0.25">
      <c r="A57" s="45" t="s">
        <v>72</v>
      </c>
      <c r="B57" s="46" t="s">
        <v>77</v>
      </c>
      <c r="C57" s="47" t="s">
        <v>58</v>
      </c>
      <c r="D57" s="48">
        <v>910</v>
      </c>
      <c r="E57" s="49">
        <v>554.14</v>
      </c>
      <c r="F57" s="10">
        <f t="shared" si="0"/>
        <v>504267.39999999997</v>
      </c>
      <c r="G57" s="21">
        <v>1260</v>
      </c>
    </row>
    <row r="58" spans="1:7" ht="16.5" thickBot="1" x14ac:dyDescent="0.3">
      <c r="A58" s="50" t="s">
        <v>4</v>
      </c>
      <c r="B58" s="51"/>
      <c r="C58" s="51"/>
      <c r="D58" s="51"/>
      <c r="E58" s="52"/>
      <c r="F58" s="16">
        <f>SUM(F49:F57)</f>
        <v>1971714.3799999997</v>
      </c>
      <c r="G58" s="18"/>
    </row>
    <row r="59" spans="1:7" s="2" customFormat="1" ht="16.5" thickBot="1" x14ac:dyDescent="0.3">
      <c r="A59" s="53" t="s">
        <v>4</v>
      </c>
      <c r="B59" s="54"/>
      <c r="C59" s="54"/>
      <c r="D59" s="54"/>
      <c r="E59" s="55"/>
      <c r="F59" s="11">
        <f>SUM(F58+F47+F40+F35+F23+F17)</f>
        <v>8413134.8399999999</v>
      </c>
      <c r="G59" s="13"/>
    </row>
  </sheetData>
  <sheetProtection algorithmName="SHA-512" hashValue="2q5M2uQM0uPy+GTHISKyBtzZsUt+LRtmpPveRPJ93nd+iuNotgJ+CgkDlgsaN4RYzjADq9ALY0YJpLgSqGbehQ==" saltValue="7tlB2Wlz7uwo8p/7K6la8A==" spinCount="100000" sheet="1" formatCells="0" formatColumns="0" formatRows="0" insertColumns="0" insertRows="0" insertHyperlinks="0" deleteColumns="0" deleteRows="0" sort="0" autoFilter="0" pivotTables="0"/>
  <mergeCells count="20">
    <mergeCell ref="A23:E23"/>
    <mergeCell ref="A1:G1"/>
    <mergeCell ref="G2:G3"/>
    <mergeCell ref="A2:A3"/>
    <mergeCell ref="B2:B3"/>
    <mergeCell ref="D2:D3"/>
    <mergeCell ref="E2:F2"/>
    <mergeCell ref="A4:G4"/>
    <mergeCell ref="C2:C3"/>
    <mergeCell ref="A18:G18"/>
    <mergeCell ref="A17:E17"/>
    <mergeCell ref="A58:E58"/>
    <mergeCell ref="A59:E59"/>
    <mergeCell ref="A24:G24"/>
    <mergeCell ref="A36:G36"/>
    <mergeCell ref="A41:G41"/>
    <mergeCell ref="A48:G48"/>
    <mergeCell ref="A47:E47"/>
    <mergeCell ref="A35:E35"/>
    <mergeCell ref="A40:E40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Металлопрокат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</dc:creator>
  <cp:lastModifiedBy>Владислав Федоровский</cp:lastModifiedBy>
  <cp:lastPrinted>2021-06-12T10:42:31Z</cp:lastPrinted>
  <dcterms:created xsi:type="dcterms:W3CDTF">2020-04-23T06:59:22Z</dcterms:created>
  <dcterms:modified xsi:type="dcterms:W3CDTF">2021-07-22T11:18:19Z</dcterms:modified>
</cp:coreProperties>
</file>